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45" windowHeight="11640" activeTab="0"/>
  </bookViews>
  <sheets>
    <sheet name=" 2012" sheetId="1" r:id="rId1"/>
  </sheets>
  <definedNames>
    <definedName name="_xlnm.Print_Area" localSheetId="0">' 2012'!$A$1:$K$19</definedName>
  </definedNames>
  <calcPr fullCalcOnLoad="1"/>
</workbook>
</file>

<file path=xl/sharedStrings.xml><?xml version="1.0" encoding="utf-8"?>
<sst xmlns="http://schemas.openxmlformats.org/spreadsheetml/2006/main" count="33" uniqueCount="25">
  <si>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</si>
  <si>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</si>
  <si>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</si>
  <si>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</si>
  <si>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</si>
  <si>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</si>
  <si>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</si>
  <si>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</si>
  <si>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</si>
  <si>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</si>
  <si>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</si>
  <si>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</si>
  <si>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</si>
  <si>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</si>
  <si>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</si>
  <si>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</si>
  <si>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</si>
  <si>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ООО "Электросбытовая компания Ватт-Электросбыт"</t>
  </si>
  <si>
    <t>Объем покупки электрической энергии (мощности) на розничном рынке в 2012 г.</t>
  </si>
  <si>
    <t>объем,         кВт.ч.</t>
  </si>
  <si>
    <t>средняя цена, руб/кВт.ч.</t>
  </si>
  <si>
    <t>цена, руб/кВт.ч.</t>
  </si>
  <si>
    <t>1,711*</t>
  </si>
  <si>
    <t>1,570*</t>
  </si>
  <si>
    <t>* цены  в январе, феврале  скорректированны в связи с опубликованием фактических средневзвешенных цен на электрическую энергию (мощность)  на оптовом рынке  коммерческим оператором ОАО "АТС"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</si>
</sst>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68" fontId="1" fillId="0" borderId="10" xfId="0" applyNumberFormat="1" applyFont="1" applyBorder="1" applyAlignment="1">
      <alignment vertical="center"/>
    </xf>
    <xf numFmtId="168" fontId="1" fillId="0" borderId="11" xfId="0" applyNumberFormat="1" applyFont="1" applyBorder="1" applyAlignment="1">
      <alignment vertical="center"/>
    </xf>
    <xf numFmtId="168" fontId="1" fillId="0" borderId="12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vertical="center"/>
    </xf>
    <xf numFmtId="168" fontId="1" fillId="0" borderId="13" xfId="0" applyNumberFormat="1" applyFont="1" applyBorder="1" applyAlignment="1">
      <alignment vertical="center"/>
    </xf>
    <xf numFmtId="168" fontId="1" fillId="0" borderId="14" xfId="0" applyNumberFormat="1" applyFont="1" applyBorder="1" applyAlignment="1">
      <alignment vertical="center"/>
    </xf>
    <xf numFmtId="168" fontId="1" fillId="0" borderId="15" xfId="0" applyNumberFormat="1" applyFont="1" applyBorder="1" applyAlignment="1">
      <alignment vertical="center"/>
    </xf>
    <xf numFmtId="4" fontId="1" fillId="0" borderId="11" xfId="0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vertical="center"/>
    </xf>
    <xf numFmtId="168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168" fontId="0" fillId="0" borderId="25" xfId="0" applyNumberFormat="1" applyFont="1" applyBorder="1" applyAlignment="1">
      <alignment vertical="center"/>
    </xf>
    <xf numFmtId="168" fontId="0" fillId="0" borderId="24" xfId="0" applyNumberFormat="1" applyFont="1" applyBorder="1" applyAlignment="1">
      <alignment vertical="center"/>
    </xf>
    <xf numFmtId="168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169" fontId="0" fillId="0" borderId="28" xfId="0" applyNumberFormat="1" applyFont="1" applyBorder="1" applyAlignment="1">
      <alignment vertical="center"/>
    </xf>
    <xf numFmtId="169" fontId="0" fillId="0" borderId="27" xfId="0" applyNumberFormat="1" applyFont="1" applyBorder="1" applyAlignment="1">
      <alignment vertical="center"/>
    </xf>
    <xf numFmtId="169" fontId="0" fillId="0" borderId="14" xfId="0" applyNumberFormat="1" applyFont="1" applyBorder="1" applyAlignment="1">
      <alignment vertical="center"/>
    </xf>
    <xf numFmtId="168" fontId="0" fillId="0" borderId="28" xfId="0" applyNumberFormat="1" applyFont="1" applyBorder="1" applyAlignment="1">
      <alignment vertical="center"/>
    </xf>
    <xf numFmtId="168" fontId="0" fillId="0" borderId="29" xfId="0" applyNumberFormat="1" applyFont="1" applyBorder="1" applyAlignment="1">
      <alignment vertical="center"/>
    </xf>
    <xf numFmtId="168" fontId="0" fillId="0" borderId="30" xfId="0" applyNumberFormat="1" applyFont="1" applyBorder="1" applyAlignment="1">
      <alignment vertical="center"/>
    </xf>
    <xf numFmtId="168" fontId="0" fillId="0" borderId="31" xfId="0" applyNumberFormat="1" applyFont="1" applyBorder="1" applyAlignment="1">
      <alignment vertical="center"/>
    </xf>
    <xf numFmtId="168" fontId="1" fillId="0" borderId="32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4" fontId="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4" fontId="1" fillId="0" borderId="20" xfId="0" applyFont="1" applyBorder="1" applyAlignment="1">
      <alignment horizontal="center" vertical="center" wrapText="1"/>
    </xf>
    <xf numFmtId="4" fontId="1" fillId="0" borderId="19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35" xfId="0" applyNumberFormat="1" applyFont="1" applyBorder="1" applyAlignment="1">
      <alignment horizontal="center" vertical="center" wrapText="1"/>
    </xf>
    <xf numFmtId="168" fontId="1" fillId="0" borderId="36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" sqref="J16"/>
    </sheetView>
  </sheetViews>
  <sheetFormatPr defaultColWidth="9.00390625" defaultRowHeight="12.75"/>
  <cols>
    <col min="1" max="1" width="13.375" style="2" customWidth="1"/>
    <col min="2" max="2" width="14.875" style="2" customWidth="1"/>
    <col min="3" max="3" width="15.75390625" style="2" customWidth="1"/>
    <col min="4" max="4" width="14.875" style="2" customWidth="1"/>
    <col min="5" max="5" width="15.375" style="2" customWidth="1"/>
    <col min="6" max="6" width="14.875" style="2" customWidth="1"/>
    <col min="7" max="7" width="15.625" style="2" customWidth="1"/>
    <col min="8" max="8" width="14.875" style="2" customWidth="1"/>
    <col min="9" max="9" width="15.625" style="2" customWidth="1"/>
    <col min="10" max="10" width="14.875" style="1" customWidth="1"/>
    <col min="11" max="11" width="19.25390625" style="1" customWidth="1"/>
    <col min="12" max="12" width="9.125" style="2" customWidth="1"/>
    <col min="13" max="13" width="14.375" style="2" customWidth="1"/>
    <col min="14" max="16384" width="9.125" style="2" customWidth="1"/>
  </cols>
  <sheetData>
    <row r="1" ht="12.75">
      <c r="A1" s="1" t="s">
        <v>18</v>
      </c>
    </row>
    <row r="2" ht="13.5" thickBot="1"/>
    <row r="3" spans="1:11" s="3" customFormat="1" ht="26.25" customHeight="1" thickBot="1">
      <c r="A3" s="6" t="s">
        <v>8</v>
      </c>
      <c r="B3" s="45" t="s">
        <v>10</v>
      </c>
      <c r="C3" s="46"/>
      <c r="D3" s="45" t="s">
        <v>12</v>
      </c>
      <c r="E3" s="46"/>
      <c r="F3" s="47" t="s">
        <v>11</v>
      </c>
      <c r="G3" s="47"/>
      <c r="H3" s="45" t="s">
        <v>17</v>
      </c>
      <c r="I3" s="46"/>
      <c r="J3" s="43" t="s">
        <v>9</v>
      </c>
      <c r="K3" s="44"/>
    </row>
    <row r="4" spans="1:11" s="3" customFormat="1" ht="26.25" thickBot="1">
      <c r="A4" s="10"/>
      <c r="B4" s="12" t="s">
        <v>19</v>
      </c>
      <c r="C4" s="5" t="s">
        <v>21</v>
      </c>
      <c r="D4" s="12" t="s">
        <v>19</v>
      </c>
      <c r="E4" s="5" t="s">
        <v>21</v>
      </c>
      <c r="F4" s="12" t="s">
        <v>19</v>
      </c>
      <c r="G4" s="4" t="s">
        <v>21</v>
      </c>
      <c r="H4" s="12" t="s">
        <v>19</v>
      </c>
      <c r="I4" s="5" t="s">
        <v>21</v>
      </c>
      <c r="J4" s="12" t="s">
        <v>19</v>
      </c>
      <c r="K4" s="11" t="s">
        <v>20</v>
      </c>
    </row>
    <row r="5" spans="1:11" ht="12.75">
      <c r="A5" s="21" t="s">
        <v>0</v>
      </c>
      <c r="B5" s="22">
        <v>1105971</v>
      </c>
      <c r="C5" s="23" t="s">
        <v>22</v>
      </c>
      <c r="D5" s="22">
        <v>7169</v>
      </c>
      <c r="E5" s="19">
        <v>1.61</v>
      </c>
      <c r="F5" s="24">
        <v>90772</v>
      </c>
      <c r="G5" s="25">
        <v>0.93733</v>
      </c>
      <c r="H5" s="26">
        <v>0</v>
      </c>
      <c r="I5" s="19">
        <v>0</v>
      </c>
      <c r="J5" s="13">
        <f>B5+D5+F5+H5</f>
        <v>1203912</v>
      </c>
      <c r="K5" s="8">
        <v>1.6523617247440008</v>
      </c>
    </row>
    <row r="6" spans="1:11" ht="12.75">
      <c r="A6" s="27" t="s">
        <v>1</v>
      </c>
      <c r="B6" s="28">
        <v>1148849</v>
      </c>
      <c r="C6" s="29" t="s">
        <v>23</v>
      </c>
      <c r="D6" s="28">
        <v>8978</v>
      </c>
      <c r="E6" s="20">
        <v>1.61</v>
      </c>
      <c r="F6" s="30">
        <v>140203</v>
      </c>
      <c r="G6" s="31">
        <v>0.93733</v>
      </c>
      <c r="H6" s="32">
        <v>0</v>
      </c>
      <c r="I6" s="33">
        <v>0</v>
      </c>
      <c r="J6" s="18">
        <f>B6+D6+F6+H6</f>
        <v>1298030</v>
      </c>
      <c r="K6" s="9">
        <v>1.502111151506514</v>
      </c>
    </row>
    <row r="7" spans="1:11" ht="12.75">
      <c r="A7" s="27" t="s">
        <v>2</v>
      </c>
      <c r="B7" s="28">
        <v>906656</v>
      </c>
      <c r="C7" s="20">
        <v>1.6364955506829493</v>
      </c>
      <c r="D7" s="28">
        <v>32280</v>
      </c>
      <c r="E7" s="20">
        <v>1.61</v>
      </c>
      <c r="F7" s="30">
        <v>0</v>
      </c>
      <c r="G7" s="34">
        <v>0</v>
      </c>
      <c r="H7" s="28">
        <v>0</v>
      </c>
      <c r="I7" s="20">
        <v>0</v>
      </c>
      <c r="J7" s="18">
        <f aca="true" t="shared" si="0" ref="J7:J12">B7+D7+F7+H7</f>
        <v>938936</v>
      </c>
      <c r="K7" s="38">
        <v>1.6355846511370318</v>
      </c>
    </row>
    <row r="8" spans="1:11" ht="12.75">
      <c r="A8" s="27" t="s">
        <v>3</v>
      </c>
      <c r="B8" s="28">
        <v>859339</v>
      </c>
      <c r="C8" s="20">
        <f>(1610210.54-245625.33)/859339</f>
        <v>1.5879474922004004</v>
      </c>
      <c r="D8" s="28">
        <v>7143</v>
      </c>
      <c r="E8" s="20">
        <v>1.61</v>
      </c>
      <c r="F8" s="30">
        <v>0</v>
      </c>
      <c r="G8" s="34">
        <v>0</v>
      </c>
      <c r="H8" s="28">
        <v>0</v>
      </c>
      <c r="I8" s="20">
        <v>0</v>
      </c>
      <c r="J8" s="18">
        <f t="shared" si="0"/>
        <v>866482</v>
      </c>
      <c r="K8" s="9">
        <f>(B8*C8+D8*E8)/866482</f>
        <v>1.5881292860094034</v>
      </c>
    </row>
    <row r="9" spans="1:11" ht="12.75">
      <c r="A9" s="27" t="s">
        <v>4</v>
      </c>
      <c r="B9" s="28">
        <v>668885</v>
      </c>
      <c r="C9" s="20">
        <f>(1285042.98-196023.51)/668885</f>
        <v>1.6281116634399038</v>
      </c>
      <c r="D9" s="28">
        <v>11710</v>
      </c>
      <c r="E9" s="20">
        <v>1.61</v>
      </c>
      <c r="F9" s="30">
        <v>0</v>
      </c>
      <c r="G9" s="34">
        <v>0</v>
      </c>
      <c r="H9" s="28">
        <v>0</v>
      </c>
      <c r="I9" s="20">
        <v>0</v>
      </c>
      <c r="J9" s="18">
        <f t="shared" si="0"/>
        <v>680595</v>
      </c>
      <c r="K9" s="9">
        <f>(B9*C9+D9*E9)/J9</f>
        <v>1.6278000426097754</v>
      </c>
    </row>
    <row r="10" spans="1:11" ht="12.75">
      <c r="A10" s="27" t="s">
        <v>5</v>
      </c>
      <c r="B10" s="28">
        <v>698689</v>
      </c>
      <c r="C10" s="20">
        <f>(1225169.11-186890.2)/B10</f>
        <v>1.4860387239530035</v>
      </c>
      <c r="D10" s="28">
        <v>6596</v>
      </c>
      <c r="E10" s="20">
        <v>1.61</v>
      </c>
      <c r="F10" s="30">
        <v>0</v>
      </c>
      <c r="G10" s="34">
        <v>0</v>
      </c>
      <c r="H10" s="28">
        <v>0</v>
      </c>
      <c r="I10" s="20">
        <v>0</v>
      </c>
      <c r="J10" s="18">
        <f t="shared" si="0"/>
        <v>705285</v>
      </c>
      <c r="K10" s="9">
        <f>(B10*C10+D10*E10)/J10</f>
        <v>1.4871980405084468</v>
      </c>
    </row>
    <row r="11" spans="1:11" ht="12.75">
      <c r="A11" s="27" t="s">
        <v>6</v>
      </c>
      <c r="B11" s="28">
        <v>703367</v>
      </c>
      <c r="C11" s="20">
        <f>(1461825.93-222990.4)/B11</f>
        <v>1.761293222457124</v>
      </c>
      <c r="D11" s="28">
        <v>4082</v>
      </c>
      <c r="E11" s="20">
        <v>1.7</v>
      </c>
      <c r="F11" s="30">
        <v>0</v>
      </c>
      <c r="G11" s="34">
        <v>0</v>
      </c>
      <c r="H11" s="28">
        <v>0</v>
      </c>
      <c r="I11" s="20">
        <v>0</v>
      </c>
      <c r="J11" s="18">
        <f t="shared" si="0"/>
        <v>707449</v>
      </c>
      <c r="K11" s="9">
        <f>(B11*C11+D11*E11)/J11</f>
        <v>1.760939558893998</v>
      </c>
    </row>
    <row r="12" spans="1:11" ht="12.75">
      <c r="A12" s="27" t="s">
        <v>7</v>
      </c>
      <c r="B12" s="28">
        <v>690034</v>
      </c>
      <c r="C12" s="20">
        <f>(1436590.74-219140.96)/B12</f>
        <v>1.7643330328650473</v>
      </c>
      <c r="D12" s="28">
        <v>16649</v>
      </c>
      <c r="E12" s="20">
        <v>1.7</v>
      </c>
      <c r="F12" s="30">
        <v>0</v>
      </c>
      <c r="G12" s="34">
        <v>0</v>
      </c>
      <c r="H12" s="28">
        <v>0</v>
      </c>
      <c r="I12" s="20">
        <v>0</v>
      </c>
      <c r="J12" s="18">
        <f t="shared" si="0"/>
        <v>706683</v>
      </c>
      <c r="K12" s="9">
        <f>(B12*C12+D12*E12)/J12</f>
        <v>1.7628173877113218</v>
      </c>
    </row>
    <row r="13" spans="1:11" ht="12.75">
      <c r="A13" s="27" t="s">
        <v>13</v>
      </c>
      <c r="B13" s="28">
        <v>729182</v>
      </c>
      <c r="C13" s="20">
        <f>(1497248.41-228393.83)/B13</f>
        <v>1.7401068320391888</v>
      </c>
      <c r="D13" s="28">
        <v>11632</v>
      </c>
      <c r="E13" s="20">
        <v>1.7</v>
      </c>
      <c r="F13" s="30">
        <v>882</v>
      </c>
      <c r="G13" s="34">
        <v>1.22077</v>
      </c>
      <c r="H13" s="28">
        <v>0</v>
      </c>
      <c r="I13" s="20">
        <v>0</v>
      </c>
      <c r="J13" s="18">
        <f>B13+D13+F13+H13</f>
        <v>741696</v>
      </c>
      <c r="K13" s="9">
        <f>(B13*C13+D13*E13+F13*G13)/J13</f>
        <v>1.7388602596481573</v>
      </c>
    </row>
    <row r="14" spans="1:11" ht="12.75">
      <c r="A14" s="27" t="s">
        <v>14</v>
      </c>
      <c r="B14" s="28">
        <v>884642</v>
      </c>
      <c r="C14" s="20">
        <f>(1774325.61-270659.83)/B14</f>
        <v>1.699744958977756</v>
      </c>
      <c r="D14" s="28">
        <v>12247</v>
      </c>
      <c r="E14" s="20">
        <v>1.7</v>
      </c>
      <c r="F14" s="30">
        <v>624714</v>
      </c>
      <c r="G14" s="34">
        <v>1.14129</v>
      </c>
      <c r="H14" s="28">
        <v>0</v>
      </c>
      <c r="I14" s="20">
        <v>0</v>
      </c>
      <c r="J14" s="18">
        <f>B14+D14+F14+H14</f>
        <v>1521603</v>
      </c>
      <c r="K14" s="9">
        <f>(B14*C14+D14*E14+F14*G14)/J14</f>
        <v>1.4704660289576188</v>
      </c>
    </row>
    <row r="15" spans="1:11" ht="12.75">
      <c r="A15" s="27" t="s">
        <v>15</v>
      </c>
      <c r="B15" s="28">
        <v>985448</v>
      </c>
      <c r="C15" s="20">
        <f>(1885481.82-287615.87)/B15</f>
        <v>1.6214614571240697</v>
      </c>
      <c r="D15" s="28">
        <v>9996</v>
      </c>
      <c r="E15" s="20">
        <v>1.7</v>
      </c>
      <c r="F15" s="30">
        <v>641417</v>
      </c>
      <c r="G15" s="34">
        <v>1.06779</v>
      </c>
      <c r="H15" s="28">
        <v>0</v>
      </c>
      <c r="I15" s="20">
        <v>0</v>
      </c>
      <c r="J15" s="18">
        <f>B15+D15+F15+H15</f>
        <v>1636861</v>
      </c>
      <c r="K15" s="9">
        <f>(B15*C15+D15*E15+F15*G15)/J15</f>
        <v>1.4049805135744575</v>
      </c>
    </row>
    <row r="16" spans="1:11" ht="13.5" thickBot="1">
      <c r="A16" s="35" t="s">
        <v>16</v>
      </c>
      <c r="B16" s="39">
        <v>1014967</v>
      </c>
      <c r="C16" s="36">
        <f>(1969417.83-300419.66)/B16</f>
        <v>1.6443866352305052</v>
      </c>
      <c r="D16" s="39">
        <v>11633</v>
      </c>
      <c r="E16" s="36">
        <v>1.7</v>
      </c>
      <c r="F16" s="40">
        <v>1624508</v>
      </c>
      <c r="G16" s="37">
        <v>1.06838</v>
      </c>
      <c r="H16" s="39">
        <v>0</v>
      </c>
      <c r="I16" s="20">
        <v>0</v>
      </c>
      <c r="J16" s="48">
        <f>B16+D16+F16+H16</f>
        <v>2651108</v>
      </c>
      <c r="K16" s="9">
        <f>(B16*C16+D16*E16+F16*G16)/J16</f>
        <v>1.291673567067053</v>
      </c>
    </row>
    <row r="17" spans="1:11" ht="16.5" customHeight="1" thickBot="1">
      <c r="A17" s="7" t="s">
        <v>9</v>
      </c>
      <c r="B17" s="14">
        <f>SUM(B5:B16)</f>
        <v>10396029</v>
      </c>
      <c r="C17" s="15"/>
      <c r="D17" s="14">
        <f>SUM(D5:D16)</f>
        <v>140115</v>
      </c>
      <c r="E17" s="15"/>
      <c r="F17" s="16">
        <f>SUM(F5:F16)</f>
        <v>3122496</v>
      </c>
      <c r="G17" s="17"/>
      <c r="H17" s="14">
        <f>SUM(H5:H16)</f>
        <v>0</v>
      </c>
      <c r="I17" s="15"/>
      <c r="J17" s="16">
        <f>SUM(J5:J16)</f>
        <v>13658640</v>
      </c>
      <c r="K17" s="15"/>
    </row>
    <row r="19" spans="1:11" ht="12.75">
      <c r="A19" s="41" t="s">
        <v>24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</sheetData>
  <sheetProtection/>
  <mergeCells count="6">
    <mergeCell ref="A19:K19"/>
    <mergeCell ref="J3:K3"/>
    <mergeCell ref="D3:E3"/>
    <mergeCell ref="H3:I3"/>
    <mergeCell ref="B3:C3"/>
    <mergeCell ref="F3:G3"/>
  </mergeCells>
  <printOptions/>
  <pageMargins left="0" right="0" top="0.984251968503937" bottom="0.98425196850393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Васюнин А.Н.</cp:lastModifiedBy>
  <cp:lastPrinted>2013-01-11T06:42:06Z</cp:lastPrinted>
  <dcterms:created xsi:type="dcterms:W3CDTF">2010-10-04T09:50:11Z</dcterms:created>
  <dcterms:modified xsi:type="dcterms:W3CDTF">2013-02-08T07:54:09Z</dcterms:modified>
  <cp:category/>
  <cp:version/>
  <cp:contentType/>
  <cp:contentStatus/>
</cp:coreProperties>
</file>